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1"/>
  </bookViews>
  <sheets>
    <sheet name="Vypocet (2)" sheetId="1" r:id="rId1"/>
    <sheet name="Vypocet" sheetId="2" r:id="rId2"/>
    <sheet name="Graf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student</author>
    <author>David</author>
  </authors>
  <commentList>
    <comment ref="G8" authorId="0">
      <text>
        <r>
          <rPr>
            <b/>
            <u val="single"/>
            <sz val="8"/>
            <rFont val="Tahoma"/>
            <family val="2"/>
          </rPr>
          <t>DŮLEŽITÉ !!!</t>
        </r>
        <r>
          <rPr>
            <sz val="8"/>
            <rFont val="Tahoma"/>
            <family val="0"/>
          </rPr>
          <t xml:space="preserve">
První derivaci zadané funkce zapíšte vzhledem k buňce</t>
        </r>
        <r>
          <rPr>
            <b/>
            <sz val="8"/>
            <rFont val="Tahoma"/>
            <family val="2"/>
          </rPr>
          <t xml:space="preserve"> D8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Příklad funkce: 
x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>+6x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+3x-1,
zapíšeme ji takto:
D8^3+6*D8^2+3*D8-1.
</t>
        </r>
      </text>
    </comment>
    <comment ref="C9" authorId="0">
      <text>
        <r>
          <rPr>
            <sz val="8"/>
            <rFont val="Tahoma"/>
            <family val="0"/>
          </rPr>
          <t>Zde napište zadanou přesnost epsilon</t>
        </r>
      </text>
    </comment>
    <comment ref="D7" authorId="1">
      <text>
        <r>
          <rPr>
            <b/>
            <sz val="8"/>
            <rFont val="Tahoma"/>
            <family val="0"/>
          </rPr>
          <t>Zde napište počátek zadaného intervalu</t>
        </r>
      </text>
    </comment>
    <comment ref="F7" authorId="1">
      <text>
        <r>
          <rPr>
            <b/>
            <sz val="8"/>
            <rFont val="Tahoma"/>
            <family val="0"/>
          </rPr>
          <t>Zde napište konec zadaného intervalu</t>
        </r>
      </text>
    </comment>
  </commentList>
</comments>
</file>

<file path=xl/comments2.xml><?xml version="1.0" encoding="utf-8"?>
<comments xmlns="http://schemas.openxmlformats.org/spreadsheetml/2006/main">
  <authors>
    <author>student</author>
    <author>David</author>
  </authors>
  <commentList>
    <comment ref="G8" authorId="0">
      <text>
        <r>
          <rPr>
            <b/>
            <u val="single"/>
            <sz val="8"/>
            <rFont val="Tahoma"/>
            <family val="2"/>
          </rPr>
          <t>DŮLEŽITÉ !!!</t>
        </r>
        <r>
          <rPr>
            <sz val="8"/>
            <rFont val="Tahoma"/>
            <family val="0"/>
          </rPr>
          <t xml:space="preserve">
První derivaci zadané funkce zapíšte vzhledem k buňce</t>
        </r>
        <r>
          <rPr>
            <b/>
            <sz val="8"/>
            <rFont val="Tahoma"/>
            <family val="2"/>
          </rPr>
          <t xml:space="preserve"> D8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Příklad funkce: 
x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>+6x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+3x-1,
zapíšeme ji takto:
D8^3+6*D8^2+3*D8-1.
</t>
        </r>
      </text>
    </comment>
    <comment ref="C9" authorId="0">
      <text>
        <r>
          <rPr>
            <sz val="8"/>
            <rFont val="Tahoma"/>
            <family val="0"/>
          </rPr>
          <t>Zde napište zadanou přesnost epsilon</t>
        </r>
      </text>
    </comment>
    <comment ref="D7" authorId="1">
      <text>
        <r>
          <rPr>
            <b/>
            <sz val="8"/>
            <rFont val="Tahoma"/>
            <family val="0"/>
          </rPr>
          <t>Zde napište počátek zadaného intervalu</t>
        </r>
      </text>
    </comment>
    <comment ref="F7" authorId="1">
      <text>
        <r>
          <rPr>
            <b/>
            <sz val="8"/>
            <rFont val="Tahoma"/>
            <family val="0"/>
          </rPr>
          <t>Zde napište konec zadaného intervalu</t>
        </r>
      </text>
    </comment>
  </commentList>
</comments>
</file>

<file path=xl/sharedStrings.xml><?xml version="1.0" encoding="utf-8"?>
<sst xmlns="http://schemas.openxmlformats.org/spreadsheetml/2006/main" count="60" uniqueCount="32">
  <si>
    <t>;</t>
  </si>
  <si>
    <t>&gt;</t>
  </si>
  <si>
    <t>±</t>
  </si>
  <si>
    <t>X</t>
  </si>
  <si>
    <t>Y</t>
  </si>
  <si>
    <t>krok</t>
  </si>
  <si>
    <t>k</t>
  </si>
  <si>
    <r>
      <t>derivace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x</t>
    </r>
    <r>
      <rPr>
        <i/>
        <vertAlign val="subscript"/>
        <sz val="10"/>
        <rFont val="Times New Roman CE"/>
        <family val="1"/>
      </rPr>
      <t>k</t>
    </r>
  </si>
  <si>
    <t xml:space="preserve"> -  Bolzanova metoda (metoda půlení intervalu)</t>
  </si>
  <si>
    <t>STATICKÁ OPTIMALIZACE FUNKCE JEDNÉ PROMĚNNÉ</t>
  </si>
  <si>
    <t>Vstupní údaje pro výpočet:</t>
  </si>
  <si>
    <r>
      <t xml:space="preserve">Přesnost </t>
    </r>
    <r>
      <rPr>
        <b/>
        <sz val="11"/>
        <rFont val="Symbol"/>
        <family val="1"/>
      </rPr>
      <t>e</t>
    </r>
    <r>
      <rPr>
        <b/>
        <sz val="11"/>
        <rFont val="Arial CE"/>
        <family val="2"/>
      </rPr>
      <t xml:space="preserve"> =</t>
    </r>
  </si>
  <si>
    <t>Výsledky řešení:</t>
  </si>
  <si>
    <t>)</t>
  </si>
  <si>
    <r>
      <t>x</t>
    </r>
    <r>
      <rPr>
        <b/>
        <sz val="11"/>
        <rFont val="Arial CE"/>
        <family val="0"/>
      </rPr>
      <t>* =</t>
    </r>
  </si>
  <si>
    <r>
      <t>l</t>
    </r>
    <r>
      <rPr>
        <b/>
        <i/>
        <vertAlign val="subscript"/>
        <sz val="11"/>
        <rFont val="Arial CE"/>
        <family val="0"/>
      </rPr>
      <t>N</t>
    </r>
    <r>
      <rPr>
        <b/>
        <sz val="11"/>
        <rFont val="Arial CE"/>
        <family val="0"/>
      </rPr>
      <t xml:space="preserve"> =</t>
    </r>
  </si>
  <si>
    <t>( počet desetin. míst:</t>
  </si>
  <si>
    <r>
      <t>a</t>
    </r>
    <r>
      <rPr>
        <i/>
        <vertAlign val="subscript"/>
        <sz val="11"/>
        <rFont val="Times New Roman CE"/>
        <family val="1"/>
      </rPr>
      <t>k</t>
    </r>
  </si>
  <si>
    <r>
      <t>x</t>
    </r>
    <r>
      <rPr>
        <i/>
        <vertAlign val="subscript"/>
        <sz val="11"/>
        <rFont val="Times New Roman CE"/>
        <family val="1"/>
      </rPr>
      <t>k</t>
    </r>
  </si>
  <si>
    <r>
      <t>b</t>
    </r>
    <r>
      <rPr>
        <i/>
        <vertAlign val="subscript"/>
        <sz val="11"/>
        <rFont val="Times New Roman CE"/>
        <family val="1"/>
      </rPr>
      <t>k</t>
    </r>
  </si>
  <si>
    <r>
      <t>f'</t>
    </r>
    <r>
      <rPr>
        <sz val="11"/>
        <rFont val="Times New Roman CE"/>
        <family val="1"/>
      </rPr>
      <t>(</t>
    </r>
    <r>
      <rPr>
        <i/>
        <sz val="11"/>
        <rFont val="Times New Roman CE"/>
        <family val="1"/>
      </rPr>
      <t>x</t>
    </r>
    <r>
      <rPr>
        <i/>
        <vertAlign val="subscript"/>
        <sz val="11"/>
        <rFont val="Times New Roman CE"/>
        <family val="1"/>
      </rPr>
      <t>k</t>
    </r>
    <r>
      <rPr>
        <sz val="11"/>
        <rFont val="Times New Roman CE"/>
        <family val="1"/>
      </rPr>
      <t>)</t>
    </r>
  </si>
  <si>
    <r>
      <t xml:space="preserve">První derivace dané funkce  </t>
    </r>
    <r>
      <rPr>
        <b/>
        <i/>
        <sz val="11"/>
        <rFont val="Arial CE"/>
        <family val="0"/>
      </rPr>
      <t>f</t>
    </r>
    <r>
      <rPr>
        <b/>
        <sz val="11"/>
        <rFont val="Arial CE"/>
        <family val="0"/>
      </rPr>
      <t>'(</t>
    </r>
    <r>
      <rPr>
        <b/>
        <i/>
        <sz val="11"/>
        <rFont val="Arial CE"/>
        <family val="0"/>
      </rPr>
      <t>x</t>
    </r>
    <r>
      <rPr>
        <b/>
        <sz val="11"/>
        <rFont val="Arial CE"/>
        <family val="0"/>
      </rPr>
      <t>):</t>
    </r>
  </si>
  <si>
    <r>
      <t xml:space="preserve">Interval řešení  </t>
    </r>
    <r>
      <rPr>
        <b/>
        <i/>
        <sz val="11"/>
        <rFont val="Arial CE"/>
        <family val="0"/>
      </rPr>
      <t>x</t>
    </r>
    <r>
      <rPr>
        <b/>
        <sz val="11"/>
        <rFont val="Arial CE"/>
        <family val="2"/>
      </rPr>
      <t xml:space="preserve"> = &lt;</t>
    </r>
  </si>
  <si>
    <r>
      <t xml:space="preserve">Počet kroků řešení  </t>
    </r>
    <r>
      <rPr>
        <b/>
        <i/>
        <sz val="10"/>
        <rFont val="Arial CE"/>
        <family val="2"/>
      </rPr>
      <t>N</t>
    </r>
    <r>
      <rPr>
        <b/>
        <sz val="10"/>
        <rFont val="Arial CE"/>
        <family val="2"/>
      </rPr>
      <t xml:space="preserve"> =</t>
    </r>
  </si>
  <si>
    <t>délka interv.</t>
  </si>
  <si>
    <r>
      <t>l</t>
    </r>
    <r>
      <rPr>
        <i/>
        <vertAlign val="subscript"/>
        <sz val="11"/>
        <rFont val="Times New Roman CE"/>
        <family val="1"/>
      </rPr>
      <t>k</t>
    </r>
  </si>
  <si>
    <t>poč. interv.</t>
  </si>
  <si>
    <t>kon. Interv.</t>
  </si>
  <si>
    <t>stř. interv.</t>
  </si>
  <si>
    <r>
      <t>l</t>
    </r>
    <r>
      <rPr>
        <b/>
        <i/>
        <vertAlign val="subscript"/>
        <sz val="11"/>
        <rFont val="Times New Roman CE"/>
        <family val="1"/>
      </rPr>
      <t>N</t>
    </r>
    <r>
      <rPr>
        <b/>
        <sz val="11"/>
        <rFont val="Times New Roman CE"/>
        <family val="1"/>
      </rPr>
      <t xml:space="preserve"> =</t>
    </r>
  </si>
  <si>
    <r>
      <t>x</t>
    </r>
    <r>
      <rPr>
        <b/>
        <sz val="11"/>
        <rFont val="Times New Roman CE"/>
        <family val="1"/>
      </rPr>
      <t>* =</t>
    </r>
  </si>
  <si>
    <t>kon. interv.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</si>
</sst>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0"/>
    </font>
    <font>
      <sz val="12"/>
      <name val="Arial CE"/>
      <family val="0"/>
    </font>
    <font>
      <b/>
      <sz val="15.75"/>
      <name val="Arial CE"/>
      <family val="0"/>
    </font>
    <font>
      <b/>
      <sz val="12"/>
      <name val="Arial CE"/>
      <family val="0"/>
    </font>
    <font>
      <vertAlign val="superscript"/>
      <sz val="8"/>
      <name val="Tahoma"/>
      <family val="2"/>
    </font>
    <font>
      <u val="single"/>
      <sz val="10"/>
      <color indexed="36"/>
      <name val="Arial CE"/>
      <family val="0"/>
    </font>
    <font>
      <i/>
      <sz val="10"/>
      <name val="Times New Roman CE"/>
      <family val="1"/>
    </font>
    <font>
      <i/>
      <vertAlign val="subscript"/>
      <sz val="10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ahoma"/>
      <family val="0"/>
    </font>
    <font>
      <b/>
      <sz val="11"/>
      <name val="Symbol"/>
      <family val="1"/>
    </font>
    <font>
      <b/>
      <i/>
      <sz val="11"/>
      <name val="Arial CE"/>
      <family val="0"/>
    </font>
    <font>
      <b/>
      <u val="single"/>
      <sz val="8"/>
      <name val="Tahoma"/>
      <family val="2"/>
    </font>
    <font>
      <u val="single"/>
      <sz val="12"/>
      <name val="Arial CE"/>
      <family val="0"/>
    </font>
    <font>
      <u val="single"/>
      <sz val="10"/>
      <name val="Arial CE"/>
      <family val="0"/>
    </font>
    <font>
      <sz val="10"/>
      <name val="Arial"/>
      <family val="2"/>
    </font>
    <font>
      <b/>
      <i/>
      <vertAlign val="subscript"/>
      <sz val="11"/>
      <name val="Arial CE"/>
      <family val="0"/>
    </font>
    <font>
      <i/>
      <sz val="11"/>
      <name val="Times New Roman CE"/>
      <family val="1"/>
    </font>
    <font>
      <i/>
      <vertAlign val="subscript"/>
      <sz val="11"/>
      <name val="Times New Roman CE"/>
      <family val="1"/>
    </font>
    <font>
      <sz val="11"/>
      <name val="Times New Roman CE"/>
      <family val="1"/>
    </font>
    <font>
      <b/>
      <i/>
      <sz val="10"/>
      <name val="Arial CE"/>
      <family val="2"/>
    </font>
    <font>
      <b/>
      <i/>
      <sz val="11"/>
      <name val="Times New Roman CE"/>
      <family val="1"/>
    </font>
    <font>
      <b/>
      <i/>
      <vertAlign val="subscript"/>
      <sz val="11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17" applyFont="1" applyAlignment="1">
      <alignment vertical="center"/>
    </xf>
    <xf numFmtId="0" fontId="3" fillId="0" borderId="0" xfId="17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3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 quotePrefix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16" xfId="0" applyFont="1" applyFill="1" applyBorder="1" applyAlignment="1">
      <alignment horizontal="right" vertical="center"/>
    </xf>
    <xf numFmtId="0" fontId="14" fillId="4" borderId="16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9" fillId="0" borderId="0" xfId="0" applyNumberFormat="1" applyFont="1" applyAlignment="1" quotePrefix="1">
      <alignment horizontal="center" vertical="center"/>
    </xf>
    <xf numFmtId="0" fontId="27" fillId="4" borderId="16" xfId="0" applyFont="1" applyFill="1" applyBorder="1" applyAlignment="1">
      <alignment horizontal="right" vertical="center"/>
    </xf>
    <xf numFmtId="0" fontId="29" fillId="4" borderId="16" xfId="0" applyFont="1" applyFill="1" applyBorder="1" applyAlignment="1" quotePrefix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FUNKČNÍ ZÁVISLOST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175"/>
          <c:w val="0.94125"/>
          <c:h val="0.733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Graf!#REF!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Graf!#REF!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Graf!$E$3:$E$103</c:f>
              <c:numCache/>
            </c:numRef>
          </c:y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Vypocet!$G$8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Vypocet!$G$8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Graf!$B$3:$B$103</c:f>
              <c:numCache/>
            </c:numRef>
          </c:xVal>
          <c:yVal>
            <c:numRef>
              <c:f>Vypocet!$G$8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047467"/>
        <c:axId val="6318248"/>
      </c:scatterChart>
      <c:valAx>
        <c:axId val="1404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8248"/>
        <c:crosses val="autoZero"/>
        <c:crossBetween val="midCat"/>
        <c:dispUnits/>
      </c:valAx>
      <c:valAx>
        <c:axId val="6318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.0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7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43200" y="342900"/>
        <a:ext cx="6858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B1:P18"/>
  <sheetViews>
    <sheetView workbookViewId="0" topLeftCell="A1">
      <selection activeCell="K5" sqref="K5"/>
    </sheetView>
  </sheetViews>
  <sheetFormatPr defaultColWidth="9.00390625" defaultRowHeight="12.75"/>
  <cols>
    <col min="1" max="1" width="2.125" style="2" customWidth="1"/>
    <col min="2" max="2" width="13.625" style="2" customWidth="1"/>
    <col min="3" max="3" width="8.625" style="2" customWidth="1"/>
    <col min="4" max="4" width="5.75390625" style="2" customWidth="1"/>
    <col min="5" max="5" width="2.125" style="2" customWidth="1"/>
    <col min="6" max="6" width="5.75390625" style="2" customWidth="1"/>
    <col min="7" max="7" width="10.00390625" style="2" customWidth="1"/>
    <col min="8" max="8" width="2.875" style="2" customWidth="1"/>
    <col min="9" max="9" width="9.875" style="2" customWidth="1"/>
    <col min="10" max="10" width="2.125" style="2" customWidth="1"/>
    <col min="11" max="16" width="10.75390625" style="2" customWidth="1"/>
    <col min="17" max="17" width="2.125" style="2" customWidth="1"/>
    <col min="18" max="16384" width="9.125" style="2" customWidth="1"/>
  </cols>
  <sheetData>
    <row r="1" ht="11.25" customHeight="1">
      <c r="C1" s="1"/>
    </row>
    <row r="2" spans="2:3" ht="18.75" customHeight="1">
      <c r="B2" s="16" t="s">
        <v>9</v>
      </c>
      <c r="C2" s="1"/>
    </row>
    <row r="3" spans="2:6" ht="18.75" customHeight="1">
      <c r="B3" s="16" t="s">
        <v>8</v>
      </c>
      <c r="C3" s="1"/>
      <c r="E3" s="8"/>
      <c r="F3" s="9"/>
    </row>
    <row r="4" spans="2:3" ht="15" customHeight="1">
      <c r="B4" s="1"/>
      <c r="C4" s="1"/>
    </row>
    <row r="5" spans="2:7" ht="15" customHeight="1">
      <c r="B5" s="32" t="s">
        <v>10</v>
      </c>
      <c r="C5" s="33"/>
      <c r="D5" s="33"/>
      <c r="E5" s="17"/>
      <c r="G5" s="18"/>
    </row>
    <row r="6" spans="2:7" ht="15" customHeight="1" thickBot="1">
      <c r="B6" s="17"/>
      <c r="C6" s="17"/>
      <c r="D6" s="18"/>
      <c r="E6" s="18"/>
      <c r="G6" s="18"/>
    </row>
    <row r="7" spans="2:16" ht="15" customHeight="1">
      <c r="B7" s="30" t="s">
        <v>22</v>
      </c>
      <c r="D7" s="28">
        <v>0</v>
      </c>
      <c r="E7" s="18" t="s">
        <v>0</v>
      </c>
      <c r="F7" s="28">
        <v>1</v>
      </c>
      <c r="G7" s="19" t="s">
        <v>1</v>
      </c>
      <c r="K7" s="10" t="s">
        <v>5</v>
      </c>
      <c r="L7" s="11" t="s">
        <v>26</v>
      </c>
      <c r="M7" s="12" t="s">
        <v>28</v>
      </c>
      <c r="N7" s="13" t="s">
        <v>27</v>
      </c>
      <c r="O7" s="14" t="s">
        <v>24</v>
      </c>
      <c r="P7" s="15" t="s">
        <v>7</v>
      </c>
    </row>
    <row r="8" spans="2:16" ht="18.75" customHeight="1" thickBot="1">
      <c r="B8" s="30" t="s">
        <v>21</v>
      </c>
      <c r="G8" s="31">
        <f>3*D8^2-1</f>
        <v>-1</v>
      </c>
      <c r="K8" s="51" t="s">
        <v>6</v>
      </c>
      <c r="L8" s="52" t="s">
        <v>17</v>
      </c>
      <c r="M8" s="53" t="s">
        <v>18</v>
      </c>
      <c r="N8" s="54" t="s">
        <v>19</v>
      </c>
      <c r="O8" s="55" t="s">
        <v>25</v>
      </c>
      <c r="P8" s="57" t="s">
        <v>20</v>
      </c>
    </row>
    <row r="9" spans="2:16" ht="15" customHeight="1" thickTop="1">
      <c r="B9" s="29" t="s">
        <v>11</v>
      </c>
      <c r="C9" s="28">
        <v>0.01</v>
      </c>
      <c r="E9" s="2" t="s">
        <v>16</v>
      </c>
      <c r="H9" s="34">
        <f>-LOG10(C9)</f>
        <v>2</v>
      </c>
      <c r="I9" s="2" t="s">
        <v>13</v>
      </c>
      <c r="K9" s="35">
        <v>1</v>
      </c>
      <c r="L9" s="20">
        <f>D7</f>
        <v>0</v>
      </c>
      <c r="M9" s="21">
        <f aca="true" t="shared" si="0" ref="M9:M15">(L9+N9)/2</f>
        <v>0.5</v>
      </c>
      <c r="N9" s="22">
        <f>F7</f>
        <v>1</v>
      </c>
      <c r="O9" s="20">
        <f aca="true" t="shared" si="1" ref="O9:P15">3*L9^2-1</f>
        <v>-1</v>
      </c>
      <c r="P9" s="58">
        <f t="shared" si="1"/>
        <v>-0.25</v>
      </c>
    </row>
    <row r="10" spans="2:16" ht="15" customHeight="1">
      <c r="B10" s="17"/>
      <c r="K10" s="36">
        <v>2</v>
      </c>
      <c r="L10" s="23">
        <f aca="true" t="shared" si="2" ref="L10:L15">IF(SIGN(O9)=SIGN(P9),M9,L9)</f>
        <v>0.5</v>
      </c>
      <c r="M10" s="24">
        <f t="shared" si="0"/>
        <v>0.75</v>
      </c>
      <c r="N10" s="25">
        <f aca="true" t="shared" si="3" ref="N10:N15">IF(SIGN(O9)=SIGN(P9),N9,M9)</f>
        <v>1</v>
      </c>
      <c r="O10" s="23">
        <f t="shared" si="1"/>
        <v>-0.25</v>
      </c>
      <c r="P10" s="59">
        <f t="shared" si="1"/>
        <v>0.6875</v>
      </c>
    </row>
    <row r="11" spans="2:16" ht="15" customHeight="1">
      <c r="B11" s="19" t="s">
        <v>23</v>
      </c>
      <c r="D11" s="56">
        <f>IF(C9&lt;(F7-D7),CEILING(LOG((F7-D7)/(C9),2),1),CEILING((F7-D7)/(C9),1))</f>
        <v>7</v>
      </c>
      <c r="I11" s="27"/>
      <c r="K11" s="36">
        <v>3</v>
      </c>
      <c r="L11" s="23">
        <f t="shared" si="2"/>
        <v>0.5</v>
      </c>
      <c r="M11" s="24">
        <f t="shared" si="0"/>
        <v>0.625</v>
      </c>
      <c r="N11" s="25">
        <f t="shared" si="3"/>
        <v>0.75</v>
      </c>
      <c r="O11" s="23">
        <f t="shared" si="1"/>
        <v>-0.25</v>
      </c>
      <c r="P11" s="59">
        <f t="shared" si="1"/>
        <v>0.171875</v>
      </c>
    </row>
    <row r="12" spans="3:16" ht="15" customHeight="1">
      <c r="C12" s="17"/>
      <c r="D12" s="26"/>
      <c r="I12" s="27"/>
      <c r="K12" s="36">
        <v>4</v>
      </c>
      <c r="L12" s="23">
        <f t="shared" si="2"/>
        <v>0.5</v>
      </c>
      <c r="M12" s="24">
        <f t="shared" si="0"/>
        <v>0.5625</v>
      </c>
      <c r="N12" s="25">
        <f t="shared" si="3"/>
        <v>0.625</v>
      </c>
      <c r="O12" s="23">
        <f t="shared" si="1"/>
        <v>-0.25</v>
      </c>
      <c r="P12" s="59">
        <f t="shared" si="1"/>
        <v>-0.05078125</v>
      </c>
    </row>
    <row r="13" spans="11:16" ht="15" customHeight="1">
      <c r="K13" s="36">
        <v>5</v>
      </c>
      <c r="L13" s="23">
        <f t="shared" si="2"/>
        <v>0.5625</v>
      </c>
      <c r="M13" s="24">
        <f t="shared" si="0"/>
        <v>0.59375</v>
      </c>
      <c r="N13" s="25">
        <f t="shared" si="3"/>
        <v>0.625</v>
      </c>
      <c r="O13" s="23">
        <f t="shared" si="1"/>
        <v>-0.05078125</v>
      </c>
      <c r="P13" s="59">
        <f t="shared" si="1"/>
        <v>0.0576171875</v>
      </c>
    </row>
    <row r="14" spans="3:16" ht="15" customHeight="1">
      <c r="C14" s="33"/>
      <c r="K14" s="36">
        <v>6</v>
      </c>
      <c r="L14" s="23">
        <f t="shared" si="2"/>
        <v>0.5625</v>
      </c>
      <c r="M14" s="24">
        <f t="shared" si="0"/>
        <v>0.578125</v>
      </c>
      <c r="N14" s="25">
        <f t="shared" si="3"/>
        <v>0.59375</v>
      </c>
      <c r="O14" s="23">
        <f t="shared" si="1"/>
        <v>-0.05078125</v>
      </c>
      <c r="P14" s="59">
        <f t="shared" si="1"/>
        <v>0.002685546875</v>
      </c>
    </row>
    <row r="15" spans="2:16" ht="15" customHeight="1" thickBot="1">
      <c r="B15" s="32" t="s">
        <v>12</v>
      </c>
      <c r="K15" s="45">
        <v>7</v>
      </c>
      <c r="L15" s="46">
        <f t="shared" si="2"/>
        <v>0.5625</v>
      </c>
      <c r="M15" s="47">
        <f t="shared" si="0"/>
        <v>0.5703125</v>
      </c>
      <c r="N15" s="48">
        <f t="shared" si="3"/>
        <v>0.578125</v>
      </c>
      <c r="O15" s="46">
        <f t="shared" si="1"/>
        <v>-0.05078125</v>
      </c>
      <c r="P15" s="60">
        <f t="shared" si="1"/>
        <v>-0.02423095703125</v>
      </c>
    </row>
    <row r="16" spans="6:9" ht="15" customHeight="1">
      <c r="F16" s="37" t="s">
        <v>15</v>
      </c>
      <c r="G16" s="40">
        <f>(N15-L15)</f>
        <v>0.015625</v>
      </c>
      <c r="H16" s="41"/>
      <c r="I16" s="41"/>
    </row>
    <row r="17" spans="6:9" ht="15" customHeight="1">
      <c r="F17" s="37" t="s">
        <v>14</v>
      </c>
      <c r="G17" s="38">
        <f>M15</f>
        <v>0.5703125</v>
      </c>
      <c r="H17" s="39" t="s">
        <v>2</v>
      </c>
      <c r="I17" s="38">
        <f>(N15-L15)/2</f>
        <v>0.0078125</v>
      </c>
    </row>
    <row r="18" spans="6:9" ht="15" customHeight="1" thickBot="1">
      <c r="F18" s="42" t="s">
        <v>14</v>
      </c>
      <c r="G18" s="43">
        <f>ROUND(G17,H9)</f>
        <v>0.57</v>
      </c>
      <c r="H18" s="44" t="s">
        <v>2</v>
      </c>
      <c r="I18" s="43">
        <f>ROUND(I17,H9)</f>
        <v>0.01</v>
      </c>
    </row>
    <row r="19" ht="15" customHeight="1" thickTop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P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2" customWidth="1"/>
    <col min="2" max="2" width="13.625" style="2" customWidth="1"/>
    <col min="3" max="3" width="8.625" style="2" customWidth="1"/>
    <col min="4" max="4" width="5.75390625" style="2" customWidth="1"/>
    <col min="5" max="5" width="2.125" style="2" customWidth="1"/>
    <col min="6" max="6" width="5.75390625" style="2" customWidth="1"/>
    <col min="7" max="7" width="10.00390625" style="2" customWidth="1"/>
    <col min="8" max="8" width="2.875" style="2" customWidth="1"/>
    <col min="9" max="9" width="9.875" style="2" customWidth="1"/>
    <col min="10" max="10" width="2.125" style="2" customWidth="1"/>
    <col min="11" max="16" width="10.75390625" style="2" customWidth="1"/>
    <col min="17" max="17" width="2.125" style="2" customWidth="1"/>
    <col min="18" max="16384" width="9.125" style="2" customWidth="1"/>
  </cols>
  <sheetData>
    <row r="1" ht="11.25" customHeight="1">
      <c r="C1" s="1"/>
    </row>
    <row r="2" spans="2:3" ht="18.75" customHeight="1">
      <c r="B2" s="16" t="s">
        <v>9</v>
      </c>
      <c r="C2" s="1"/>
    </row>
    <row r="3" spans="2:6" ht="18.75" customHeight="1">
      <c r="B3" s="16" t="s">
        <v>8</v>
      </c>
      <c r="C3" s="1"/>
      <c r="E3" s="8"/>
      <c r="F3" s="9"/>
    </row>
    <row r="4" spans="2:3" ht="15" customHeight="1">
      <c r="B4" s="1"/>
      <c r="C4" s="1"/>
    </row>
    <row r="5" spans="2:7" ht="15" customHeight="1">
      <c r="B5" s="32" t="s">
        <v>10</v>
      </c>
      <c r="C5" s="33"/>
      <c r="D5" s="33"/>
      <c r="E5" s="17"/>
      <c r="G5" s="18"/>
    </row>
    <row r="6" spans="2:7" ht="15" customHeight="1" thickBot="1">
      <c r="B6" s="17"/>
      <c r="C6" s="17"/>
      <c r="D6" s="18"/>
      <c r="E6" s="18"/>
      <c r="G6" s="18"/>
    </row>
    <row r="7" spans="2:16" ht="15" customHeight="1">
      <c r="B7" s="30" t="s">
        <v>22</v>
      </c>
      <c r="D7" s="28">
        <v>0</v>
      </c>
      <c r="E7" s="18" t="s">
        <v>0</v>
      </c>
      <c r="F7" s="28">
        <v>1</v>
      </c>
      <c r="G7" s="19" t="s">
        <v>1</v>
      </c>
      <c r="K7" s="10" t="s">
        <v>5</v>
      </c>
      <c r="L7" s="11" t="s">
        <v>26</v>
      </c>
      <c r="M7" s="12" t="s">
        <v>28</v>
      </c>
      <c r="N7" s="13" t="s">
        <v>31</v>
      </c>
      <c r="O7" s="14" t="s">
        <v>24</v>
      </c>
      <c r="P7" s="15" t="s">
        <v>7</v>
      </c>
    </row>
    <row r="8" spans="2:16" ht="18.75" customHeight="1" thickBot="1">
      <c r="B8" s="30" t="s">
        <v>21</v>
      </c>
      <c r="G8" s="31">
        <f>3*D8^2-1</f>
        <v>-1</v>
      </c>
      <c r="K8" s="51" t="s">
        <v>6</v>
      </c>
      <c r="L8" s="52" t="s">
        <v>17</v>
      </c>
      <c r="M8" s="53" t="s">
        <v>18</v>
      </c>
      <c r="N8" s="54" t="s">
        <v>19</v>
      </c>
      <c r="O8" s="55" t="s">
        <v>25</v>
      </c>
      <c r="P8" s="57" t="s">
        <v>20</v>
      </c>
    </row>
    <row r="9" spans="2:16" ht="15" customHeight="1" thickTop="1">
      <c r="B9" s="29" t="s">
        <v>11</v>
      </c>
      <c r="C9" s="28">
        <v>0.01</v>
      </c>
      <c r="E9" s="2" t="s">
        <v>16</v>
      </c>
      <c r="H9" s="34">
        <f>-LOG10(C9)</f>
        <v>2</v>
      </c>
      <c r="I9" s="2" t="s">
        <v>13</v>
      </c>
      <c r="K9" s="35">
        <v>1</v>
      </c>
      <c r="L9" s="20">
        <f>D7</f>
        <v>0</v>
      </c>
      <c r="M9" s="21">
        <f>(L9+N9)/2</f>
        <v>0.5</v>
      </c>
      <c r="N9" s="22">
        <f>F7</f>
        <v>1</v>
      </c>
      <c r="O9" s="20">
        <f>N9-L9</f>
        <v>1</v>
      </c>
      <c r="P9" s="58">
        <f>3*M9^2-1</f>
        <v>-0.25</v>
      </c>
    </row>
    <row r="10" spans="2:16" ht="15" customHeight="1">
      <c r="B10" s="17"/>
      <c r="K10" s="36">
        <v>2</v>
      </c>
      <c r="L10" s="23">
        <f>IF(SIGN(P9)&lt;0,M9,L9)</f>
        <v>0.5</v>
      </c>
      <c r="M10" s="24">
        <f>(L10+N10)/2</f>
        <v>0.75</v>
      </c>
      <c r="N10" s="25">
        <f>IF(SIGN(P9)&lt;0,N9,M9)</f>
        <v>1</v>
      </c>
      <c r="O10" s="23">
        <f>N10-L10</f>
        <v>0.5</v>
      </c>
      <c r="P10" s="59">
        <f>3*M10^2-1</f>
        <v>0.6875</v>
      </c>
    </row>
    <row r="11" spans="2:16" ht="15" customHeight="1">
      <c r="B11" s="19" t="s">
        <v>23</v>
      </c>
      <c r="D11" s="56">
        <f>IF(C9&lt;(F7-D7),CEILING(LOG((F7-D7)/(C9),2),1),CEILING((F7-D7)/(C9),1))</f>
        <v>7</v>
      </c>
      <c r="I11" s="27"/>
      <c r="K11" s="36">
        <v>3</v>
      </c>
      <c r="L11" s="23">
        <f>IF(SIGN(P10)&lt;0,M10,L10)</f>
        <v>0.5</v>
      </c>
      <c r="M11" s="24">
        <f>(L11+N11)/2</f>
        <v>0.625</v>
      </c>
      <c r="N11" s="25">
        <f>IF(SIGN(P10)&lt;0,N10,M10)</f>
        <v>0.75</v>
      </c>
      <c r="O11" s="23">
        <f>N11-L11</f>
        <v>0.25</v>
      </c>
      <c r="P11" s="59">
        <f>3*M11^2-1</f>
        <v>0.171875</v>
      </c>
    </row>
    <row r="12" spans="3:16" ht="15" customHeight="1">
      <c r="C12" s="17"/>
      <c r="D12" s="26"/>
      <c r="I12" s="27"/>
      <c r="K12" s="36">
        <v>4</v>
      </c>
      <c r="L12" s="23">
        <f>IF(SIGN(P11)&lt;0,M11,L11)</f>
        <v>0.5</v>
      </c>
      <c r="M12" s="24">
        <f>(L12+N12)/2</f>
        <v>0.5625</v>
      </c>
      <c r="N12" s="25">
        <f>IF(SIGN(P11)&lt;0,N11,M11)</f>
        <v>0.625</v>
      </c>
      <c r="O12" s="23">
        <f>N12-L12</f>
        <v>0.125</v>
      </c>
      <c r="P12" s="59">
        <f>3*M12^2-1</f>
        <v>-0.05078125</v>
      </c>
    </row>
    <row r="13" spans="11:16" ht="15" customHeight="1">
      <c r="K13" s="36">
        <v>5</v>
      </c>
      <c r="L13" s="23">
        <f>IF(SIGN(P12)&lt;0,M12,L12)</f>
        <v>0.5625</v>
      </c>
      <c r="M13" s="24">
        <f>(L13+N13)/2</f>
        <v>0.59375</v>
      </c>
      <c r="N13" s="25">
        <f>IF(SIGN(P12)&lt;0,N12,M12)</f>
        <v>0.625</v>
      </c>
      <c r="O13" s="23">
        <f>N13-L13</f>
        <v>0.0625</v>
      </c>
      <c r="P13" s="59">
        <f>3*M13^2-1</f>
        <v>0.0576171875</v>
      </c>
    </row>
    <row r="14" spans="3:16" ht="15" customHeight="1">
      <c r="C14" s="33"/>
      <c r="K14" s="36">
        <v>6</v>
      </c>
      <c r="L14" s="23">
        <f>IF(SIGN(P13)&lt;0,M13,L13)</f>
        <v>0.5625</v>
      </c>
      <c r="M14" s="24">
        <f>(L14+N14)/2</f>
        <v>0.578125</v>
      </c>
      <c r="N14" s="25">
        <f>IF(SIGN(P13)&lt;0,N13,M13)</f>
        <v>0.59375</v>
      </c>
      <c r="O14" s="23">
        <f>N14-L14</f>
        <v>0.03125</v>
      </c>
      <c r="P14" s="59">
        <f>3*M14^2-1</f>
        <v>0.002685546875</v>
      </c>
    </row>
    <row r="15" spans="2:16" ht="15" customHeight="1" thickBot="1">
      <c r="B15" s="32" t="s">
        <v>12</v>
      </c>
      <c r="K15" s="45">
        <v>7</v>
      </c>
      <c r="L15" s="46">
        <f>IF(SIGN(P14)&lt;0,M14,L14)</f>
        <v>0.5625</v>
      </c>
      <c r="M15" s="47">
        <f>(L15+N15)/2</f>
        <v>0.5703125</v>
      </c>
      <c r="N15" s="48">
        <f>IF(SIGN(P14)&lt;0,N14,M14)</f>
        <v>0.578125</v>
      </c>
      <c r="O15" s="46">
        <f>N15-L15</f>
        <v>0.015625</v>
      </c>
      <c r="P15" s="60">
        <f>3*M15^2-1</f>
        <v>-0.02423095703125</v>
      </c>
    </row>
    <row r="16" spans="4:9" ht="15" customHeight="1">
      <c r="D16" s="69"/>
      <c r="F16" s="61" t="s">
        <v>29</v>
      </c>
      <c r="G16" s="66">
        <f>(N15-L15)</f>
        <v>0.015625</v>
      </c>
      <c r="H16" s="62"/>
      <c r="I16" s="62"/>
    </row>
    <row r="17" spans="4:9" ht="15" customHeight="1">
      <c r="D17" s="69"/>
      <c r="F17" s="61" t="s">
        <v>30</v>
      </c>
      <c r="G17" s="67">
        <f>M15</f>
        <v>0.5703125</v>
      </c>
      <c r="H17" s="63" t="s">
        <v>2</v>
      </c>
      <c r="I17" s="67">
        <f>(N15-L15)/2</f>
        <v>0.0078125</v>
      </c>
    </row>
    <row r="18" spans="4:9" ht="15" customHeight="1" thickBot="1">
      <c r="D18" s="69"/>
      <c r="F18" s="64" t="s">
        <v>30</v>
      </c>
      <c r="G18" s="68">
        <f>ROUND(G17,H9)</f>
        <v>0.57</v>
      </c>
      <c r="H18" s="65" t="s">
        <v>2</v>
      </c>
      <c r="I18" s="68">
        <f>ROUND(I17,H9)</f>
        <v>0.01</v>
      </c>
    </row>
    <row r="19" ht="15" customHeight="1" thickTop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Graf"/>
  <dimension ref="B2:G103"/>
  <sheetViews>
    <sheetView workbookViewId="0" topLeftCell="A1">
      <pane ySplit="6915" topLeftCell="BM99" activePane="topLeft" state="split"/>
      <selection pane="topLeft" activeCell="E3" sqref="E3:E103"/>
      <selection pane="bottomLeft" activeCell="H103" sqref="H103"/>
    </sheetView>
  </sheetViews>
  <sheetFormatPr defaultColWidth="9.00390625" defaultRowHeight="12.75"/>
  <cols>
    <col min="3" max="4" width="0" style="0" hidden="1" customWidth="1"/>
  </cols>
  <sheetData>
    <row r="1" ht="13.5" thickBot="1"/>
    <row r="2" spans="2:5" ht="13.5" thickBot="1">
      <c r="B2" s="4" t="s">
        <v>3</v>
      </c>
      <c r="C2" s="49"/>
      <c r="D2" s="49"/>
      <c r="E2" s="6" t="s">
        <v>4</v>
      </c>
    </row>
    <row r="3" spans="2:7" ht="13.5" thickTop="1">
      <c r="B3" s="3">
        <f>Vypocet!D7</f>
        <v>0</v>
      </c>
      <c r="C3" s="50" t="e">
        <f>3*#REF!^2-1</f>
        <v>#REF!</v>
      </c>
      <c r="D3" s="50"/>
      <c r="E3" s="7">
        <f>3*B3^2-1</f>
        <v>-1</v>
      </c>
      <c r="G3">
        <f>3*B3^2-1</f>
        <v>-1</v>
      </c>
    </row>
    <row r="4" spans="2:5" ht="12.75">
      <c r="B4" s="3">
        <f>B3+(Vypocet!$F$7-Vypocet!$D$7)/100</f>
        <v>0.01</v>
      </c>
      <c r="C4" s="50" t="e">
        <f>3*#REF!^2-1</f>
        <v>#REF!</v>
      </c>
      <c r="D4" s="50"/>
      <c r="E4" s="7">
        <f aca="true" t="shared" si="0" ref="E4:E67">3*B4^2-1</f>
        <v>-0.9997</v>
      </c>
    </row>
    <row r="5" spans="2:5" ht="12.75">
      <c r="B5" s="3">
        <f>B4+(Vypocet!$F$7-Vypocet!$D$7)/100</f>
        <v>0.02</v>
      </c>
      <c r="C5" s="50" t="e">
        <f>3*#REF!^2-1</f>
        <v>#REF!</v>
      </c>
      <c r="D5" s="50"/>
      <c r="E5" s="7">
        <f t="shared" si="0"/>
        <v>-0.9988</v>
      </c>
    </row>
    <row r="6" spans="2:5" ht="12.75">
      <c r="B6" s="3">
        <f>B5+(Vypocet!$F$7-Vypocet!$D$7)/100</f>
        <v>0.03</v>
      </c>
      <c r="C6" s="50" t="e">
        <f>3*#REF!^2-1</f>
        <v>#REF!</v>
      </c>
      <c r="D6" s="50"/>
      <c r="E6" s="7">
        <f t="shared" si="0"/>
        <v>-0.9973</v>
      </c>
    </row>
    <row r="7" spans="2:5" ht="12.75">
      <c r="B7" s="3">
        <f>B6+(Vypocet!$F$7-Vypocet!$D$7)/100</f>
        <v>0.04</v>
      </c>
      <c r="C7" s="50" t="e">
        <f>3*#REF!^2-1</f>
        <v>#REF!</v>
      </c>
      <c r="D7" s="50"/>
      <c r="E7" s="7">
        <f t="shared" si="0"/>
        <v>-0.9952</v>
      </c>
    </row>
    <row r="8" spans="2:5" ht="12.75">
      <c r="B8" s="3">
        <f>B7+(Vypocet!$F$7-Vypocet!$D$7)/100</f>
        <v>0.05</v>
      </c>
      <c r="C8" s="50" t="e">
        <f>3*#REF!^2-1</f>
        <v>#REF!</v>
      </c>
      <c r="D8" s="50"/>
      <c r="E8" s="7">
        <f t="shared" si="0"/>
        <v>-0.9925</v>
      </c>
    </row>
    <row r="9" spans="2:5" ht="12.75">
      <c r="B9" s="3">
        <f>B8+(Vypocet!$F$7-Vypocet!$D$7)/100</f>
        <v>0.060000000000000005</v>
      </c>
      <c r="C9" s="50" t="e">
        <f>3*#REF!^2-1</f>
        <v>#REF!</v>
      </c>
      <c r="D9" s="50"/>
      <c r="E9" s="7">
        <f t="shared" si="0"/>
        <v>-0.9892</v>
      </c>
    </row>
    <row r="10" spans="2:5" ht="12.75">
      <c r="B10" s="3">
        <f>B9+(Vypocet!$F$7-Vypocet!$D$7)/100</f>
        <v>0.07</v>
      </c>
      <c r="C10" s="50" t="e">
        <f>3*#REF!^2-1</f>
        <v>#REF!</v>
      </c>
      <c r="D10" s="50"/>
      <c r="E10" s="7">
        <f t="shared" si="0"/>
        <v>-0.9853</v>
      </c>
    </row>
    <row r="11" spans="2:5" ht="12.75">
      <c r="B11" s="3">
        <f>B10+(Vypocet!$F$7-Vypocet!$D$7)/100</f>
        <v>0.08</v>
      </c>
      <c r="C11" s="50" t="e">
        <f>3*#REF!^2-1</f>
        <v>#REF!</v>
      </c>
      <c r="D11" s="50"/>
      <c r="E11" s="7">
        <f t="shared" si="0"/>
        <v>-0.9808</v>
      </c>
    </row>
    <row r="12" spans="2:5" ht="12.75">
      <c r="B12" s="3">
        <f>B11+(Vypocet!$F$7-Vypocet!$D$7)/100</f>
        <v>0.09</v>
      </c>
      <c r="C12" s="50" t="e">
        <f>3*#REF!^2-1</f>
        <v>#REF!</v>
      </c>
      <c r="D12" s="50"/>
      <c r="E12" s="7">
        <f t="shared" si="0"/>
        <v>-0.9757</v>
      </c>
    </row>
    <row r="13" spans="2:5" ht="12.75">
      <c r="B13" s="3">
        <f>B12+(Vypocet!$F$7-Vypocet!$D$7)/100</f>
        <v>0.09999999999999999</v>
      </c>
      <c r="C13" s="50" t="e">
        <f>3*#REF!^2-1</f>
        <v>#REF!</v>
      </c>
      <c r="D13" s="50"/>
      <c r="E13" s="7">
        <f t="shared" si="0"/>
        <v>-0.97</v>
      </c>
    </row>
    <row r="14" spans="2:5" ht="12.75">
      <c r="B14" s="3">
        <f>B13+(Vypocet!$F$7-Vypocet!$D$7)/100</f>
        <v>0.10999999999999999</v>
      </c>
      <c r="C14" s="50" t="e">
        <f>3*#REF!^2-1</f>
        <v>#REF!</v>
      </c>
      <c r="D14" s="50"/>
      <c r="E14" s="7">
        <f t="shared" si="0"/>
        <v>-0.9637</v>
      </c>
    </row>
    <row r="15" spans="2:5" ht="12.75">
      <c r="B15" s="3">
        <f>B14+(Vypocet!$F$7-Vypocet!$D$7)/100</f>
        <v>0.11999999999999998</v>
      </c>
      <c r="C15" s="50" t="e">
        <f>3*#REF!^2-1</f>
        <v>#REF!</v>
      </c>
      <c r="D15" s="50"/>
      <c r="E15" s="7">
        <f t="shared" si="0"/>
        <v>-0.9568</v>
      </c>
    </row>
    <row r="16" spans="2:5" ht="12.75">
      <c r="B16" s="3">
        <f>B15+(Vypocet!$F$7-Vypocet!$D$7)/100</f>
        <v>0.12999999999999998</v>
      </c>
      <c r="C16" s="50" t="e">
        <f>3*#REF!^2-1</f>
        <v>#REF!</v>
      </c>
      <c r="D16" s="50"/>
      <c r="E16" s="7">
        <f t="shared" si="0"/>
        <v>-0.9493</v>
      </c>
    </row>
    <row r="17" spans="2:5" ht="12.75">
      <c r="B17" s="3">
        <f>B16+(Vypocet!$F$7-Vypocet!$D$7)/100</f>
        <v>0.13999999999999999</v>
      </c>
      <c r="C17" s="50" t="e">
        <f>3*#REF!^2-1</f>
        <v>#REF!</v>
      </c>
      <c r="D17" s="50"/>
      <c r="E17" s="7">
        <f t="shared" si="0"/>
        <v>-0.9412</v>
      </c>
    </row>
    <row r="18" spans="2:5" ht="12.75">
      <c r="B18" s="3">
        <f>B17+(Vypocet!$F$7-Vypocet!$D$7)/100</f>
        <v>0.15</v>
      </c>
      <c r="C18" s="50" t="e">
        <f>3*#REF!^2-1</f>
        <v>#REF!</v>
      </c>
      <c r="D18" s="50"/>
      <c r="E18" s="7">
        <f t="shared" si="0"/>
        <v>-0.9325</v>
      </c>
    </row>
    <row r="19" spans="2:5" ht="12.75">
      <c r="B19" s="3">
        <f>B18+(Vypocet!$F$7-Vypocet!$D$7)/100</f>
        <v>0.16</v>
      </c>
      <c r="C19" s="50" t="e">
        <f>3*#REF!^2-1</f>
        <v>#REF!</v>
      </c>
      <c r="D19" s="50"/>
      <c r="E19" s="7">
        <f t="shared" si="0"/>
        <v>-0.9232</v>
      </c>
    </row>
    <row r="20" spans="2:5" ht="12.75">
      <c r="B20" s="3">
        <f>B19+(Vypocet!$F$7-Vypocet!$D$7)/100</f>
        <v>0.17</v>
      </c>
      <c r="C20" s="50" t="e">
        <f>3*#REF!^2-1</f>
        <v>#REF!</v>
      </c>
      <c r="D20" s="50"/>
      <c r="E20" s="7">
        <f t="shared" si="0"/>
        <v>-0.9133</v>
      </c>
    </row>
    <row r="21" spans="2:5" ht="12.75">
      <c r="B21" s="3">
        <f>B20+(Vypocet!$F$7-Vypocet!$D$7)/100</f>
        <v>0.18000000000000002</v>
      </c>
      <c r="C21" s="50" t="e">
        <f>3*#REF!^2-1</f>
        <v>#REF!</v>
      </c>
      <c r="D21" s="50"/>
      <c r="E21" s="7">
        <f t="shared" si="0"/>
        <v>-0.9028</v>
      </c>
    </row>
    <row r="22" spans="2:5" ht="12.75">
      <c r="B22" s="3">
        <f>B21+(Vypocet!$F$7-Vypocet!$D$7)/100</f>
        <v>0.19000000000000003</v>
      </c>
      <c r="C22" s="50" t="e">
        <f>3*#REF!^2-1</f>
        <v>#REF!</v>
      </c>
      <c r="D22" s="50"/>
      <c r="E22" s="7">
        <f t="shared" si="0"/>
        <v>-0.8916999999999999</v>
      </c>
    </row>
    <row r="23" spans="2:5" ht="12.75">
      <c r="B23" s="3">
        <f>B22+(Vypocet!$F$7-Vypocet!$D$7)/100</f>
        <v>0.20000000000000004</v>
      </c>
      <c r="C23" s="50" t="e">
        <f>3*#REF!^2-1</f>
        <v>#REF!</v>
      </c>
      <c r="D23" s="50"/>
      <c r="E23" s="7">
        <f t="shared" si="0"/>
        <v>-0.8799999999999999</v>
      </c>
    </row>
    <row r="24" spans="2:5" ht="12.75">
      <c r="B24" s="3">
        <f>B23+(Vypocet!$F$7-Vypocet!$D$7)/100</f>
        <v>0.21000000000000005</v>
      </c>
      <c r="C24" s="50" t="e">
        <f>3*#REF!^2-1</f>
        <v>#REF!</v>
      </c>
      <c r="D24" s="50"/>
      <c r="E24" s="7">
        <f t="shared" si="0"/>
        <v>-0.8676999999999999</v>
      </c>
    </row>
    <row r="25" spans="2:5" ht="12.75">
      <c r="B25" s="3">
        <f>B24+(Vypocet!$F$7-Vypocet!$D$7)/100</f>
        <v>0.22000000000000006</v>
      </c>
      <c r="C25" s="50" t="e">
        <f>3*#REF!^2-1</f>
        <v>#REF!</v>
      </c>
      <c r="D25" s="50"/>
      <c r="E25" s="7">
        <f t="shared" si="0"/>
        <v>-0.8547999999999999</v>
      </c>
    </row>
    <row r="26" spans="2:5" ht="12.75">
      <c r="B26" s="3">
        <f>B25+(Vypocet!$F$7-Vypocet!$D$7)/100</f>
        <v>0.23000000000000007</v>
      </c>
      <c r="C26" s="50" t="e">
        <f>3*#REF!^2-1</f>
        <v>#REF!</v>
      </c>
      <c r="D26" s="50"/>
      <c r="E26" s="7">
        <f t="shared" si="0"/>
        <v>-0.8412999999999999</v>
      </c>
    </row>
    <row r="27" spans="2:5" ht="12.75">
      <c r="B27" s="3">
        <f>B26+(Vypocet!$F$7-Vypocet!$D$7)/100</f>
        <v>0.24000000000000007</v>
      </c>
      <c r="C27" s="50" t="e">
        <f>3*#REF!^2-1</f>
        <v>#REF!</v>
      </c>
      <c r="D27" s="50"/>
      <c r="E27" s="7">
        <f t="shared" si="0"/>
        <v>-0.8271999999999999</v>
      </c>
    </row>
    <row r="28" spans="2:5" ht="12.75">
      <c r="B28" s="3">
        <f>B27+(Vypocet!$F$7-Vypocet!$D$7)/100</f>
        <v>0.25000000000000006</v>
      </c>
      <c r="C28" s="50" t="e">
        <f>3*#REF!^2-1</f>
        <v>#REF!</v>
      </c>
      <c r="D28" s="50"/>
      <c r="E28" s="7">
        <f t="shared" si="0"/>
        <v>-0.8124999999999999</v>
      </c>
    </row>
    <row r="29" spans="2:5" ht="12.75">
      <c r="B29" s="3">
        <f>B28+(Vypocet!$F$7-Vypocet!$D$7)/100</f>
        <v>0.26000000000000006</v>
      </c>
      <c r="C29" s="50" t="e">
        <f>3*#REF!^2-1</f>
        <v>#REF!</v>
      </c>
      <c r="D29" s="50"/>
      <c r="E29" s="7">
        <f t="shared" si="0"/>
        <v>-0.7971999999999999</v>
      </c>
    </row>
    <row r="30" spans="2:5" ht="12.75">
      <c r="B30" s="3">
        <f>B29+(Vypocet!$F$7-Vypocet!$D$7)/100</f>
        <v>0.2700000000000001</v>
      </c>
      <c r="C30" s="50" t="e">
        <f>3*#REF!^2-1</f>
        <v>#REF!</v>
      </c>
      <c r="D30" s="50"/>
      <c r="E30" s="7">
        <f t="shared" si="0"/>
        <v>-0.7812999999999999</v>
      </c>
    </row>
    <row r="31" spans="2:5" ht="12.75">
      <c r="B31" s="3">
        <f>B30+(Vypocet!$F$7-Vypocet!$D$7)/100</f>
        <v>0.2800000000000001</v>
      </c>
      <c r="C31" s="50" t="e">
        <f>3*#REF!^2-1</f>
        <v>#REF!</v>
      </c>
      <c r="D31" s="50"/>
      <c r="E31" s="7">
        <f t="shared" si="0"/>
        <v>-0.7647999999999999</v>
      </c>
    </row>
    <row r="32" spans="2:5" ht="12.75">
      <c r="B32" s="3">
        <f>B31+(Vypocet!$F$7-Vypocet!$D$7)/100</f>
        <v>0.2900000000000001</v>
      </c>
      <c r="C32" s="50" t="e">
        <f>3*#REF!^2-1</f>
        <v>#REF!</v>
      </c>
      <c r="D32" s="50"/>
      <c r="E32" s="7">
        <f t="shared" si="0"/>
        <v>-0.7476999999999998</v>
      </c>
    </row>
    <row r="33" spans="2:5" ht="12.75">
      <c r="B33" s="3">
        <f>B32+(Vypocet!$F$7-Vypocet!$D$7)/100</f>
        <v>0.3000000000000001</v>
      </c>
      <c r="C33" s="50" t="e">
        <f>3*#REF!^2-1</f>
        <v>#REF!</v>
      </c>
      <c r="D33" s="50"/>
      <c r="E33" s="7">
        <f t="shared" si="0"/>
        <v>-0.7299999999999998</v>
      </c>
    </row>
    <row r="34" spans="2:5" ht="12.75">
      <c r="B34" s="3">
        <f>B33+(Vypocet!$F$7-Vypocet!$D$7)/100</f>
        <v>0.3100000000000001</v>
      </c>
      <c r="C34" s="50" t="e">
        <f>3*#REF!^2-1</f>
        <v>#REF!</v>
      </c>
      <c r="D34" s="50"/>
      <c r="E34" s="7">
        <f t="shared" si="0"/>
        <v>-0.7116999999999998</v>
      </c>
    </row>
    <row r="35" spans="2:5" ht="12.75">
      <c r="B35" s="3">
        <f>B34+(Vypocet!$F$7-Vypocet!$D$7)/100</f>
        <v>0.3200000000000001</v>
      </c>
      <c r="C35" s="50" t="e">
        <f>3*#REF!^2-1</f>
        <v>#REF!</v>
      </c>
      <c r="D35" s="50"/>
      <c r="E35" s="7">
        <f t="shared" si="0"/>
        <v>-0.6927999999999997</v>
      </c>
    </row>
    <row r="36" spans="2:5" ht="12.75">
      <c r="B36" s="3">
        <f>B35+(Vypocet!$F$7-Vypocet!$D$7)/100</f>
        <v>0.3300000000000001</v>
      </c>
      <c r="C36" s="50" t="e">
        <f>3*#REF!^2-1</f>
        <v>#REF!</v>
      </c>
      <c r="D36" s="50"/>
      <c r="E36" s="7">
        <f t="shared" si="0"/>
        <v>-0.6732999999999998</v>
      </c>
    </row>
    <row r="37" spans="2:5" ht="12.75">
      <c r="B37" s="3">
        <f>B36+(Vypocet!$F$7-Vypocet!$D$7)/100</f>
        <v>0.34000000000000014</v>
      </c>
      <c r="C37" s="50" t="e">
        <f>3*#REF!^2-1</f>
        <v>#REF!</v>
      </c>
      <c r="D37" s="50"/>
      <c r="E37" s="7">
        <f t="shared" si="0"/>
        <v>-0.6531999999999998</v>
      </c>
    </row>
    <row r="38" spans="2:5" ht="12.75">
      <c r="B38" s="3">
        <f>B37+(Vypocet!$F$7-Vypocet!$D$7)/100</f>
        <v>0.35000000000000014</v>
      </c>
      <c r="C38" s="50" t="e">
        <f>3*#REF!^2-1</f>
        <v>#REF!</v>
      </c>
      <c r="D38" s="50"/>
      <c r="E38" s="7">
        <f t="shared" si="0"/>
        <v>-0.6324999999999997</v>
      </c>
    </row>
    <row r="39" spans="2:5" ht="12.75">
      <c r="B39" s="3">
        <f>B38+(Vypocet!$F$7-Vypocet!$D$7)/100</f>
        <v>0.36000000000000015</v>
      </c>
      <c r="C39" s="50" t="e">
        <f>3*#REF!^2-1</f>
        <v>#REF!</v>
      </c>
      <c r="D39" s="50"/>
      <c r="E39" s="7">
        <f t="shared" si="0"/>
        <v>-0.6111999999999997</v>
      </c>
    </row>
    <row r="40" spans="2:5" ht="12.75">
      <c r="B40" s="3">
        <f>B39+(Vypocet!$F$7-Vypocet!$D$7)/100</f>
        <v>0.37000000000000016</v>
      </c>
      <c r="C40" s="50" t="e">
        <f>3*#REF!^2-1</f>
        <v>#REF!</v>
      </c>
      <c r="D40" s="50"/>
      <c r="E40" s="7">
        <f t="shared" si="0"/>
        <v>-0.5892999999999996</v>
      </c>
    </row>
    <row r="41" spans="2:5" ht="12.75">
      <c r="B41" s="3">
        <f>B40+(Vypocet!$F$7-Vypocet!$D$7)/100</f>
        <v>0.38000000000000017</v>
      </c>
      <c r="C41" s="50" t="e">
        <f>3*#REF!^2-1</f>
        <v>#REF!</v>
      </c>
      <c r="D41" s="50"/>
      <c r="E41" s="7">
        <f t="shared" si="0"/>
        <v>-0.5667999999999995</v>
      </c>
    </row>
    <row r="42" spans="2:5" ht="12.75">
      <c r="B42" s="3">
        <f>B41+(Vypocet!$F$7-Vypocet!$D$7)/100</f>
        <v>0.3900000000000002</v>
      </c>
      <c r="C42" s="50" t="e">
        <f>3*#REF!^2-1</f>
        <v>#REF!</v>
      </c>
      <c r="D42" s="50"/>
      <c r="E42" s="7">
        <f t="shared" si="0"/>
        <v>-0.5436999999999995</v>
      </c>
    </row>
    <row r="43" spans="2:5" ht="12.75">
      <c r="B43" s="3">
        <f>B42+(Vypocet!$F$7-Vypocet!$D$7)/100</f>
        <v>0.4000000000000002</v>
      </c>
      <c r="C43" s="50" t="e">
        <f>3*#REF!^2-1</f>
        <v>#REF!</v>
      </c>
      <c r="D43" s="50"/>
      <c r="E43" s="7">
        <f t="shared" si="0"/>
        <v>-0.5199999999999996</v>
      </c>
    </row>
    <row r="44" spans="2:5" ht="12.75">
      <c r="B44" s="3">
        <f>B43+(Vypocet!$F$7-Vypocet!$D$7)/100</f>
        <v>0.4100000000000002</v>
      </c>
      <c r="C44" s="50" t="e">
        <f>3*#REF!^2-1</f>
        <v>#REF!</v>
      </c>
      <c r="D44" s="50"/>
      <c r="E44" s="7">
        <f t="shared" si="0"/>
        <v>-0.4956999999999995</v>
      </c>
    </row>
    <row r="45" spans="2:5" ht="12.75">
      <c r="B45" s="3">
        <f>B44+(Vypocet!$F$7-Vypocet!$D$7)/100</f>
        <v>0.4200000000000002</v>
      </c>
      <c r="C45" s="50" t="e">
        <f>3*#REF!^2-1</f>
        <v>#REF!</v>
      </c>
      <c r="D45" s="50"/>
      <c r="E45" s="7">
        <f t="shared" si="0"/>
        <v>-0.47079999999999944</v>
      </c>
    </row>
    <row r="46" spans="2:5" ht="12.75">
      <c r="B46" s="3">
        <f>B45+(Vypocet!$F$7-Vypocet!$D$7)/100</f>
        <v>0.4300000000000002</v>
      </c>
      <c r="C46" s="50" t="e">
        <f>3*#REF!^2-1</f>
        <v>#REF!</v>
      </c>
      <c r="D46" s="50"/>
      <c r="E46" s="7">
        <f t="shared" si="0"/>
        <v>-0.4452999999999995</v>
      </c>
    </row>
    <row r="47" spans="2:5" ht="12.75">
      <c r="B47" s="3">
        <f>B46+(Vypocet!$F$7-Vypocet!$D$7)/100</f>
        <v>0.4400000000000002</v>
      </c>
      <c r="C47" s="50" t="e">
        <f>3*#REF!^2-1</f>
        <v>#REF!</v>
      </c>
      <c r="D47" s="50"/>
      <c r="E47" s="7">
        <f t="shared" si="0"/>
        <v>-0.41919999999999946</v>
      </c>
    </row>
    <row r="48" spans="2:5" ht="12.75">
      <c r="B48" s="3">
        <f>B47+(Vypocet!$F$7-Vypocet!$D$7)/100</f>
        <v>0.45000000000000023</v>
      </c>
      <c r="C48" s="50" t="e">
        <f>3*#REF!^2-1</f>
        <v>#REF!</v>
      </c>
      <c r="D48" s="50"/>
      <c r="E48" s="7">
        <f t="shared" si="0"/>
        <v>-0.3924999999999994</v>
      </c>
    </row>
    <row r="49" spans="2:5" ht="12.75">
      <c r="B49" s="3">
        <f>B48+(Vypocet!$F$7-Vypocet!$D$7)/100</f>
        <v>0.46000000000000024</v>
      </c>
      <c r="C49" s="50" t="e">
        <f>3*#REF!^2-1</f>
        <v>#REF!</v>
      </c>
      <c r="D49" s="50"/>
      <c r="E49" s="7">
        <f t="shared" si="0"/>
        <v>-0.3651999999999993</v>
      </c>
    </row>
    <row r="50" spans="2:5" ht="12.75">
      <c r="B50" s="3">
        <f>B49+(Vypocet!$F$7-Vypocet!$D$7)/100</f>
        <v>0.47000000000000025</v>
      </c>
      <c r="C50" s="50" t="e">
        <f>3*#REF!^2-1</f>
        <v>#REF!</v>
      </c>
      <c r="D50" s="50"/>
      <c r="E50" s="7">
        <f t="shared" si="0"/>
        <v>-0.33729999999999927</v>
      </c>
    </row>
    <row r="51" spans="2:5" ht="12.75">
      <c r="B51" s="3">
        <f>B50+(Vypocet!$F$7-Vypocet!$D$7)/100</f>
        <v>0.48000000000000026</v>
      </c>
      <c r="C51" s="50" t="e">
        <f>3*#REF!^2-1</f>
        <v>#REF!</v>
      </c>
      <c r="D51" s="50"/>
      <c r="E51" s="7">
        <f t="shared" si="0"/>
        <v>-0.3087999999999993</v>
      </c>
    </row>
    <row r="52" spans="2:5" ht="12.75">
      <c r="B52" s="3">
        <f>B51+(Vypocet!$F$7-Vypocet!$D$7)/100</f>
        <v>0.49000000000000027</v>
      </c>
      <c r="C52" s="50" t="e">
        <f>3*#REF!^2-1</f>
        <v>#REF!</v>
      </c>
      <c r="D52" s="50"/>
      <c r="E52" s="7">
        <f t="shared" si="0"/>
        <v>-0.27969999999999917</v>
      </c>
    </row>
    <row r="53" spans="2:5" ht="12.75">
      <c r="B53" s="3">
        <f>B52+(Vypocet!$F$7-Vypocet!$D$7)/100</f>
        <v>0.5000000000000002</v>
      </c>
      <c r="C53" s="50" t="e">
        <f>3*#REF!^2-1</f>
        <v>#REF!</v>
      </c>
      <c r="D53" s="50"/>
      <c r="E53" s="7">
        <f t="shared" si="0"/>
        <v>-0.24999999999999933</v>
      </c>
    </row>
    <row r="54" spans="2:5" ht="12.75">
      <c r="B54" s="3">
        <f>B53+(Vypocet!$F$7-Vypocet!$D$7)/100</f>
        <v>0.5100000000000002</v>
      </c>
      <c r="C54" s="50" t="e">
        <f>3*#REF!^2-1</f>
        <v>#REF!</v>
      </c>
      <c r="D54" s="50"/>
      <c r="E54" s="7">
        <f t="shared" si="0"/>
        <v>-0.21969999999999934</v>
      </c>
    </row>
    <row r="55" spans="2:5" ht="12.75">
      <c r="B55" s="3">
        <f>B54+(Vypocet!$F$7-Vypocet!$D$7)/100</f>
        <v>0.5200000000000002</v>
      </c>
      <c r="C55" s="50" t="e">
        <f>3*#REF!^2-1</f>
        <v>#REF!</v>
      </c>
      <c r="D55" s="50"/>
      <c r="E55" s="7">
        <f t="shared" si="0"/>
        <v>-0.1887999999999992</v>
      </c>
    </row>
    <row r="56" spans="2:5" ht="12.75">
      <c r="B56" s="3">
        <f>B55+(Vypocet!$F$7-Vypocet!$D$7)/100</f>
        <v>0.5300000000000002</v>
      </c>
      <c r="C56" s="50" t="e">
        <f>3*#REF!^2-1</f>
        <v>#REF!</v>
      </c>
      <c r="D56" s="50"/>
      <c r="E56" s="7">
        <f t="shared" si="0"/>
        <v>-0.15729999999999922</v>
      </c>
    </row>
    <row r="57" spans="2:5" ht="12.75">
      <c r="B57" s="3">
        <f>B56+(Vypocet!$F$7-Vypocet!$D$7)/100</f>
        <v>0.5400000000000003</v>
      </c>
      <c r="C57" s="50" t="e">
        <f>3*#REF!^2-1</f>
        <v>#REF!</v>
      </c>
      <c r="D57" s="50"/>
      <c r="E57" s="7">
        <f t="shared" si="0"/>
        <v>-0.1251999999999991</v>
      </c>
    </row>
    <row r="58" spans="2:5" ht="12.75">
      <c r="B58" s="3">
        <f>B57+(Vypocet!$F$7-Vypocet!$D$7)/100</f>
        <v>0.5500000000000003</v>
      </c>
      <c r="C58" s="50" t="e">
        <f>3*#REF!^2-1</f>
        <v>#REF!</v>
      </c>
      <c r="D58" s="50"/>
      <c r="E58" s="7">
        <f t="shared" si="0"/>
        <v>-0.09249999999999914</v>
      </c>
    </row>
    <row r="59" spans="2:5" ht="12.75">
      <c r="B59" s="3">
        <f>B58+(Vypocet!$F$7-Vypocet!$D$7)/100</f>
        <v>0.5600000000000003</v>
      </c>
      <c r="C59" s="50" t="e">
        <f>3*#REF!^2-1</f>
        <v>#REF!</v>
      </c>
      <c r="D59" s="50"/>
      <c r="E59" s="7">
        <f t="shared" si="0"/>
        <v>-0.05919999999999903</v>
      </c>
    </row>
    <row r="60" spans="2:5" ht="12.75">
      <c r="B60" s="3">
        <f>B59+(Vypocet!$F$7-Vypocet!$D$7)/100</f>
        <v>0.5700000000000003</v>
      </c>
      <c r="C60" s="50" t="e">
        <f>3*#REF!^2-1</f>
        <v>#REF!</v>
      </c>
      <c r="D60" s="50"/>
      <c r="E60" s="7">
        <f t="shared" si="0"/>
        <v>-0.0252999999999991</v>
      </c>
    </row>
    <row r="61" spans="2:5" ht="12.75">
      <c r="B61" s="3">
        <f>B60+(Vypocet!$F$7-Vypocet!$D$7)/100</f>
        <v>0.5800000000000003</v>
      </c>
      <c r="C61" s="50" t="e">
        <f>3*#REF!^2-1</f>
        <v>#REF!</v>
      </c>
      <c r="D61" s="50"/>
      <c r="E61" s="7">
        <f t="shared" si="0"/>
        <v>0.009200000000001207</v>
      </c>
    </row>
    <row r="62" spans="2:5" ht="12.75">
      <c r="B62" s="3">
        <f>B61+(Vypocet!$F$7-Vypocet!$D$7)/100</f>
        <v>0.5900000000000003</v>
      </c>
      <c r="C62" s="50" t="e">
        <f>3*#REF!^2-1</f>
        <v>#REF!</v>
      </c>
      <c r="D62" s="50"/>
      <c r="E62" s="7">
        <f t="shared" si="0"/>
        <v>0.044300000000001116</v>
      </c>
    </row>
    <row r="63" spans="2:5" ht="12.75">
      <c r="B63" s="3">
        <f>B62+(Vypocet!$F$7-Vypocet!$D$7)/100</f>
        <v>0.6000000000000003</v>
      </c>
      <c r="C63" s="50" t="e">
        <f>3*#REF!^2-1</f>
        <v>#REF!</v>
      </c>
      <c r="D63" s="50"/>
      <c r="E63" s="7">
        <f t="shared" si="0"/>
        <v>0.08000000000000118</v>
      </c>
    </row>
    <row r="64" spans="2:5" ht="12.75">
      <c r="B64" s="3">
        <f>B63+(Vypocet!$F$7-Vypocet!$D$7)/100</f>
        <v>0.6100000000000003</v>
      </c>
      <c r="C64" s="50" t="e">
        <f>3*#REF!^2-1</f>
        <v>#REF!</v>
      </c>
      <c r="D64" s="50"/>
      <c r="E64" s="7">
        <f t="shared" si="0"/>
        <v>0.11630000000000118</v>
      </c>
    </row>
    <row r="65" spans="2:5" ht="12.75">
      <c r="B65" s="3">
        <f>B64+(Vypocet!$F$7-Vypocet!$D$7)/100</f>
        <v>0.6200000000000003</v>
      </c>
      <c r="C65" s="50" t="e">
        <f>3*#REF!^2-1</f>
        <v>#REF!</v>
      </c>
      <c r="D65" s="50"/>
      <c r="E65" s="7">
        <f t="shared" si="0"/>
        <v>0.15320000000000134</v>
      </c>
    </row>
    <row r="66" spans="2:5" ht="12.75">
      <c r="B66" s="3">
        <f>B65+(Vypocet!$F$7-Vypocet!$D$7)/100</f>
        <v>0.6300000000000003</v>
      </c>
      <c r="C66" s="50" t="e">
        <f>3*#REF!^2-1</f>
        <v>#REF!</v>
      </c>
      <c r="D66" s="50"/>
      <c r="E66" s="7">
        <f t="shared" si="0"/>
        <v>0.1907000000000012</v>
      </c>
    </row>
    <row r="67" spans="2:5" ht="12.75">
      <c r="B67" s="3">
        <f>B66+(Vypocet!$F$7-Vypocet!$D$7)/100</f>
        <v>0.6400000000000003</v>
      </c>
      <c r="C67" s="50" t="e">
        <f>3*#REF!^2-1</f>
        <v>#REF!</v>
      </c>
      <c r="D67" s="50"/>
      <c r="E67" s="7">
        <f t="shared" si="0"/>
        <v>0.22880000000000145</v>
      </c>
    </row>
    <row r="68" spans="2:5" ht="12.75">
      <c r="B68" s="3">
        <f>B67+(Vypocet!$F$7-Vypocet!$D$7)/100</f>
        <v>0.6500000000000004</v>
      </c>
      <c r="C68" s="50" t="e">
        <f>3*#REF!^2-1</f>
        <v>#REF!</v>
      </c>
      <c r="D68" s="50"/>
      <c r="E68" s="7">
        <f aca="true" t="shared" si="1" ref="E68:E103">3*B68^2-1</f>
        <v>0.2675000000000014</v>
      </c>
    </row>
    <row r="69" spans="2:5" ht="12.75">
      <c r="B69" s="3">
        <f>B68+(Vypocet!$F$7-Vypocet!$D$7)/100</f>
        <v>0.6600000000000004</v>
      </c>
      <c r="C69" s="50" t="e">
        <f>3*#REF!^2-1</f>
        <v>#REF!</v>
      </c>
      <c r="D69" s="50"/>
      <c r="E69" s="7">
        <f t="shared" si="1"/>
        <v>0.3068000000000015</v>
      </c>
    </row>
    <row r="70" spans="2:5" ht="12.75">
      <c r="B70" s="3">
        <f>B69+(Vypocet!$F$7-Vypocet!$D$7)/100</f>
        <v>0.6700000000000004</v>
      </c>
      <c r="C70" s="50" t="e">
        <f>3*#REF!^2-1</f>
        <v>#REF!</v>
      </c>
      <c r="D70" s="50"/>
      <c r="E70" s="7">
        <f t="shared" si="1"/>
        <v>0.34670000000000156</v>
      </c>
    </row>
    <row r="71" spans="2:5" ht="12.75">
      <c r="B71" s="3">
        <f>B70+(Vypocet!$F$7-Vypocet!$D$7)/100</f>
        <v>0.6800000000000004</v>
      </c>
      <c r="C71" s="50" t="e">
        <f>3*#REF!^2-1</f>
        <v>#REF!</v>
      </c>
      <c r="D71" s="50"/>
      <c r="E71" s="7">
        <f t="shared" si="1"/>
        <v>0.38720000000000154</v>
      </c>
    </row>
    <row r="72" spans="2:5" ht="12.75">
      <c r="B72" s="3">
        <f>B71+(Vypocet!$F$7-Vypocet!$D$7)/100</f>
        <v>0.6900000000000004</v>
      </c>
      <c r="C72" s="50" t="e">
        <f>3*#REF!^2-1</f>
        <v>#REF!</v>
      </c>
      <c r="D72" s="50"/>
      <c r="E72" s="7">
        <f t="shared" si="1"/>
        <v>0.42830000000000146</v>
      </c>
    </row>
    <row r="73" spans="2:5" ht="12.75">
      <c r="B73" s="3">
        <f>B72+(Vypocet!$F$7-Vypocet!$D$7)/100</f>
        <v>0.7000000000000004</v>
      </c>
      <c r="C73" s="50" t="e">
        <f>3*#REF!^2-1</f>
        <v>#REF!</v>
      </c>
      <c r="D73" s="50"/>
      <c r="E73" s="7">
        <f t="shared" si="1"/>
        <v>0.4700000000000015</v>
      </c>
    </row>
    <row r="74" spans="2:5" ht="12.75">
      <c r="B74" s="3">
        <f>B73+(Vypocet!$F$7-Vypocet!$D$7)/100</f>
        <v>0.7100000000000004</v>
      </c>
      <c r="C74" s="50" t="e">
        <f>3*#REF!^2-1</f>
        <v>#REF!</v>
      </c>
      <c r="D74" s="50"/>
      <c r="E74" s="7">
        <f t="shared" si="1"/>
        <v>0.5123000000000015</v>
      </c>
    </row>
    <row r="75" spans="2:5" ht="12.75">
      <c r="B75" s="3">
        <f>B74+(Vypocet!$F$7-Vypocet!$D$7)/100</f>
        <v>0.7200000000000004</v>
      </c>
      <c r="C75" s="50" t="e">
        <f>3*#REF!^2-1</f>
        <v>#REF!</v>
      </c>
      <c r="D75" s="50"/>
      <c r="E75" s="7">
        <f t="shared" si="1"/>
        <v>0.5552000000000019</v>
      </c>
    </row>
    <row r="76" spans="2:5" ht="12.75">
      <c r="B76" s="3">
        <f>B75+(Vypocet!$F$7-Vypocet!$D$7)/100</f>
        <v>0.7300000000000004</v>
      </c>
      <c r="C76" s="50" t="e">
        <f>3*#REF!^2-1</f>
        <v>#REF!</v>
      </c>
      <c r="D76" s="50"/>
      <c r="E76" s="7">
        <f t="shared" si="1"/>
        <v>0.5987000000000018</v>
      </c>
    </row>
    <row r="77" spans="2:5" ht="12.75">
      <c r="B77" s="3">
        <f>B76+(Vypocet!$F$7-Vypocet!$D$7)/100</f>
        <v>0.7400000000000004</v>
      </c>
      <c r="C77" s="50" t="e">
        <f>3*#REF!^2-1</f>
        <v>#REF!</v>
      </c>
      <c r="D77" s="50"/>
      <c r="E77" s="7">
        <f t="shared" si="1"/>
        <v>0.642800000000002</v>
      </c>
    </row>
    <row r="78" spans="2:5" ht="12.75">
      <c r="B78" s="3">
        <f>B77+(Vypocet!$F$7-Vypocet!$D$7)/100</f>
        <v>0.7500000000000004</v>
      </c>
      <c r="C78" s="50" t="e">
        <f>3*#REF!^2-1</f>
        <v>#REF!</v>
      </c>
      <c r="D78" s="50"/>
      <c r="E78" s="7">
        <f t="shared" si="1"/>
        <v>0.687500000000002</v>
      </c>
    </row>
    <row r="79" spans="2:5" ht="12.75">
      <c r="B79" s="3">
        <f>B78+(Vypocet!$F$7-Vypocet!$D$7)/100</f>
        <v>0.7600000000000005</v>
      </c>
      <c r="C79" s="50" t="e">
        <f>3*#REF!^2-1</f>
        <v>#REF!</v>
      </c>
      <c r="D79" s="50"/>
      <c r="E79" s="7">
        <f t="shared" si="1"/>
        <v>0.7328000000000019</v>
      </c>
    </row>
    <row r="80" spans="2:5" ht="12.75">
      <c r="B80" s="3">
        <f>B79+(Vypocet!$F$7-Vypocet!$D$7)/100</f>
        <v>0.7700000000000005</v>
      </c>
      <c r="C80" s="50" t="e">
        <f>3*#REF!^2-1</f>
        <v>#REF!</v>
      </c>
      <c r="D80" s="50"/>
      <c r="E80" s="7">
        <f t="shared" si="1"/>
        <v>0.7787000000000024</v>
      </c>
    </row>
    <row r="81" spans="2:5" ht="12.75">
      <c r="B81" s="3">
        <f>B80+(Vypocet!$F$7-Vypocet!$D$7)/100</f>
        <v>0.7800000000000005</v>
      </c>
      <c r="C81" s="50" t="e">
        <f>3*#REF!^2-1</f>
        <v>#REF!</v>
      </c>
      <c r="D81" s="50"/>
      <c r="E81" s="7">
        <f t="shared" si="1"/>
        <v>0.8252000000000022</v>
      </c>
    </row>
    <row r="82" spans="2:5" ht="12.75">
      <c r="B82" s="3">
        <f>B81+(Vypocet!$F$7-Vypocet!$D$7)/100</f>
        <v>0.7900000000000005</v>
      </c>
      <c r="C82" s="50" t="e">
        <f>3*#REF!^2-1</f>
        <v>#REF!</v>
      </c>
      <c r="D82" s="50"/>
      <c r="E82" s="7">
        <f t="shared" si="1"/>
        <v>0.8723000000000023</v>
      </c>
    </row>
    <row r="83" spans="2:5" ht="12.75">
      <c r="B83" s="3">
        <f>B82+(Vypocet!$F$7-Vypocet!$D$7)/100</f>
        <v>0.8000000000000005</v>
      </c>
      <c r="C83" s="50" t="e">
        <f>3*#REF!^2-1</f>
        <v>#REF!</v>
      </c>
      <c r="D83" s="50"/>
      <c r="E83" s="7">
        <f t="shared" si="1"/>
        <v>0.9200000000000024</v>
      </c>
    </row>
    <row r="84" spans="2:5" ht="12.75">
      <c r="B84" s="3">
        <f>B83+(Vypocet!$F$7-Vypocet!$D$7)/100</f>
        <v>0.8100000000000005</v>
      </c>
      <c r="C84" s="50" t="e">
        <f>3*#REF!^2-1</f>
        <v>#REF!</v>
      </c>
      <c r="D84" s="50"/>
      <c r="E84" s="7">
        <f t="shared" si="1"/>
        <v>0.9683000000000024</v>
      </c>
    </row>
    <row r="85" spans="2:5" ht="12.75">
      <c r="B85" s="3">
        <f>B84+(Vypocet!$F$7-Vypocet!$D$7)/100</f>
        <v>0.8200000000000005</v>
      </c>
      <c r="C85" s="50" t="e">
        <f>3*#REF!^2-1</f>
        <v>#REF!</v>
      </c>
      <c r="D85" s="50"/>
      <c r="E85" s="7">
        <f t="shared" si="1"/>
        <v>1.0172000000000025</v>
      </c>
    </row>
    <row r="86" spans="2:5" ht="12.75">
      <c r="B86" s="3">
        <f>B85+(Vypocet!$F$7-Vypocet!$D$7)/100</f>
        <v>0.8300000000000005</v>
      </c>
      <c r="C86" s="50" t="e">
        <f>3*#REF!^2-1</f>
        <v>#REF!</v>
      </c>
      <c r="D86" s="50"/>
      <c r="E86" s="7">
        <f t="shared" si="1"/>
        <v>1.0667000000000026</v>
      </c>
    </row>
    <row r="87" spans="2:5" ht="12.75">
      <c r="B87" s="3">
        <f>B86+(Vypocet!$F$7-Vypocet!$D$7)/100</f>
        <v>0.8400000000000005</v>
      </c>
      <c r="C87" s="50" t="e">
        <f>3*#REF!^2-1</f>
        <v>#REF!</v>
      </c>
      <c r="D87" s="50"/>
      <c r="E87" s="7">
        <f t="shared" si="1"/>
        <v>1.1168000000000027</v>
      </c>
    </row>
    <row r="88" spans="2:5" ht="12.75">
      <c r="B88" s="3">
        <f>B87+(Vypocet!$F$7-Vypocet!$D$7)/100</f>
        <v>0.8500000000000005</v>
      </c>
      <c r="C88" s="50" t="e">
        <f>3*#REF!^2-1</f>
        <v>#REF!</v>
      </c>
      <c r="D88" s="50"/>
      <c r="E88" s="7">
        <f t="shared" si="1"/>
        <v>1.1675000000000026</v>
      </c>
    </row>
    <row r="89" spans="2:5" ht="12.75">
      <c r="B89" s="3">
        <f>B88+(Vypocet!$F$7-Vypocet!$D$7)/100</f>
        <v>0.8600000000000005</v>
      </c>
      <c r="C89" s="50" t="e">
        <f>3*#REF!^2-1</f>
        <v>#REF!</v>
      </c>
      <c r="D89" s="50"/>
      <c r="E89" s="7">
        <f t="shared" si="1"/>
        <v>1.2188000000000025</v>
      </c>
    </row>
    <row r="90" spans="2:5" ht="12.75">
      <c r="B90" s="3">
        <f>B89+(Vypocet!$F$7-Vypocet!$D$7)/100</f>
        <v>0.8700000000000006</v>
      </c>
      <c r="C90" s="50" t="e">
        <f>3*#REF!^2-1</f>
        <v>#REF!</v>
      </c>
      <c r="D90" s="50"/>
      <c r="E90" s="7">
        <f t="shared" si="1"/>
        <v>1.2707000000000028</v>
      </c>
    </row>
    <row r="91" spans="2:5" ht="12.75">
      <c r="B91" s="3">
        <f>B90+(Vypocet!$F$7-Vypocet!$D$7)/100</f>
        <v>0.8800000000000006</v>
      </c>
      <c r="C91" s="50" t="e">
        <f>3*#REF!^2-1</f>
        <v>#REF!</v>
      </c>
      <c r="D91" s="50"/>
      <c r="E91" s="7">
        <f t="shared" si="1"/>
        <v>1.323200000000003</v>
      </c>
    </row>
    <row r="92" spans="2:5" ht="12.75">
      <c r="B92" s="3">
        <f>B91+(Vypocet!$F$7-Vypocet!$D$7)/100</f>
        <v>0.8900000000000006</v>
      </c>
      <c r="C92" s="50" t="e">
        <f>3*#REF!^2-1</f>
        <v>#REF!</v>
      </c>
      <c r="D92" s="50"/>
      <c r="E92" s="7">
        <f t="shared" si="1"/>
        <v>1.3763000000000032</v>
      </c>
    </row>
    <row r="93" spans="2:5" ht="12.75">
      <c r="B93" s="3">
        <f>B92+(Vypocet!$F$7-Vypocet!$D$7)/100</f>
        <v>0.9000000000000006</v>
      </c>
      <c r="C93" s="50" t="e">
        <f>3*#REF!^2-1</f>
        <v>#REF!</v>
      </c>
      <c r="D93" s="50"/>
      <c r="E93" s="7">
        <f t="shared" si="1"/>
        <v>1.4300000000000033</v>
      </c>
    </row>
    <row r="94" spans="2:5" ht="12.75">
      <c r="B94" s="3">
        <f>B93+(Vypocet!$F$7-Vypocet!$D$7)/100</f>
        <v>0.9100000000000006</v>
      </c>
      <c r="C94" s="50" t="e">
        <f>3*#REF!^2-1</f>
        <v>#REF!</v>
      </c>
      <c r="D94" s="50"/>
      <c r="E94" s="7">
        <f t="shared" si="1"/>
        <v>1.4843000000000033</v>
      </c>
    </row>
    <row r="95" spans="2:5" ht="12.75">
      <c r="B95" s="3">
        <f>B94+(Vypocet!$F$7-Vypocet!$D$7)/100</f>
        <v>0.9200000000000006</v>
      </c>
      <c r="C95" s="50" t="e">
        <f>3*#REF!^2-1</f>
        <v>#REF!</v>
      </c>
      <c r="D95" s="50"/>
      <c r="E95" s="7">
        <f t="shared" si="1"/>
        <v>1.5392000000000032</v>
      </c>
    </row>
    <row r="96" spans="2:5" ht="12.75">
      <c r="B96" s="3">
        <f>B95+(Vypocet!$F$7-Vypocet!$D$7)/100</f>
        <v>0.9300000000000006</v>
      </c>
      <c r="C96" s="50" t="e">
        <f>3*#REF!^2-1</f>
        <v>#REF!</v>
      </c>
      <c r="D96" s="50"/>
      <c r="E96" s="7">
        <f t="shared" si="1"/>
        <v>1.5947000000000031</v>
      </c>
    </row>
    <row r="97" spans="2:5" ht="12.75">
      <c r="B97" s="3">
        <f>B96+(Vypocet!$F$7-Vypocet!$D$7)/100</f>
        <v>0.9400000000000006</v>
      </c>
      <c r="C97" s="50" t="e">
        <f>3*#REF!^2-1</f>
        <v>#REF!</v>
      </c>
      <c r="D97" s="50"/>
      <c r="E97" s="7">
        <f t="shared" si="1"/>
        <v>1.6508000000000034</v>
      </c>
    </row>
    <row r="98" spans="2:5" ht="12.75">
      <c r="B98" s="3">
        <f>B97+(Vypocet!$F$7-Vypocet!$D$7)/100</f>
        <v>0.9500000000000006</v>
      </c>
      <c r="C98" s="50" t="e">
        <f>3*#REF!^2-1</f>
        <v>#REF!</v>
      </c>
      <c r="D98" s="50"/>
      <c r="E98" s="7">
        <f t="shared" si="1"/>
        <v>1.7075000000000036</v>
      </c>
    </row>
    <row r="99" spans="2:5" ht="12.75">
      <c r="B99" s="3">
        <f>B98+(Vypocet!$F$7-Vypocet!$D$7)/100</f>
        <v>0.9600000000000006</v>
      </c>
      <c r="C99" s="50" t="e">
        <f>3*#REF!^2-1</f>
        <v>#REF!</v>
      </c>
      <c r="D99" s="50"/>
      <c r="E99" s="7">
        <f t="shared" si="1"/>
        <v>1.7648000000000037</v>
      </c>
    </row>
    <row r="100" spans="2:5" ht="12.75">
      <c r="B100" s="3">
        <f>B99+(Vypocet!$F$7-Vypocet!$D$7)/100</f>
        <v>0.9700000000000006</v>
      </c>
      <c r="C100" s="50" t="e">
        <f>3*#REF!^2-1</f>
        <v>#REF!</v>
      </c>
      <c r="D100" s="50"/>
      <c r="E100" s="7">
        <f t="shared" si="1"/>
        <v>1.8227000000000038</v>
      </c>
    </row>
    <row r="101" spans="2:5" ht="12.75">
      <c r="B101" s="3">
        <f>B100+(Vypocet!$F$7-Vypocet!$D$7)/100</f>
        <v>0.9800000000000006</v>
      </c>
      <c r="C101" s="50" t="e">
        <f>3*#REF!^2-1</f>
        <v>#REF!</v>
      </c>
      <c r="D101" s="50"/>
      <c r="E101" s="7">
        <f t="shared" si="1"/>
        <v>1.8812000000000038</v>
      </c>
    </row>
    <row r="102" spans="2:5" ht="12.75">
      <c r="B102" s="3">
        <f>B101+(Vypocet!$F$7-Vypocet!$D$7)/100</f>
        <v>0.9900000000000007</v>
      </c>
      <c r="C102" s="50" t="e">
        <f>3*#REF!^2-1</f>
        <v>#REF!</v>
      </c>
      <c r="D102" s="50"/>
      <c r="E102" s="7">
        <f t="shared" si="1"/>
        <v>1.9403000000000041</v>
      </c>
    </row>
    <row r="103" spans="2:5" ht="12.75">
      <c r="B103" s="5">
        <f>B102+(Vypocet!$F$7-Vypocet!$D$7)/100</f>
        <v>1.0000000000000007</v>
      </c>
      <c r="C103" s="50" t="e">
        <f>3*#REF!^2-1</f>
        <v>#REF!</v>
      </c>
      <c r="D103" s="50"/>
      <c r="E103" s="7">
        <f t="shared" si="1"/>
        <v>2.000000000000004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FS, VŠB-TU Osrava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David</cp:lastModifiedBy>
  <dcterms:created xsi:type="dcterms:W3CDTF">2001-04-09T13:19:38Z</dcterms:created>
  <dcterms:modified xsi:type="dcterms:W3CDTF">2003-05-26T17:28:17Z</dcterms:modified>
  <cp:category/>
  <cp:version/>
  <cp:contentType/>
  <cp:contentStatus/>
</cp:coreProperties>
</file>